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90" activeTab="0"/>
  </bookViews>
  <sheets>
    <sheet name="ведомств (2)" sheetId="1" r:id="rId1"/>
  </sheets>
  <definedNames>
    <definedName name="_xlnm.Print_Titles" localSheetId="0">'ведомств (2)'!$8:$10</definedName>
    <definedName name="_xlnm.Print_Area" localSheetId="0">'ведомств (2)'!$A$1:$D$111</definedName>
  </definedNames>
  <calcPr fullCalcOnLoad="1"/>
</workbook>
</file>

<file path=xl/sharedStrings.xml><?xml version="1.0" encoding="utf-8"?>
<sst xmlns="http://schemas.openxmlformats.org/spreadsheetml/2006/main" count="245" uniqueCount="127">
  <si>
    <t>Глава муниципального образования</t>
  </si>
  <si>
    <t>Благоустройство</t>
  </si>
  <si>
    <t>Культура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</si>
  <si>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</si>
  <si>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</si>
  <si>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</si>
  <si>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>Целевая статья</t>
  </si>
  <si>
    <t>Наименование</t>
  </si>
  <si>
    <t>Вид рас-хо-дов</t>
  </si>
  <si>
    <t>Резервные фонды</t>
  </si>
  <si>
    <t>Резервные фонды местных администраций</t>
  </si>
  <si>
    <t>Транспорт</t>
  </si>
  <si>
    <t>Муниципального Совета</t>
  </si>
  <si>
    <t>Жилищное хозяйство</t>
  </si>
  <si>
    <t>Сумма,   тыс.руб.</t>
  </si>
  <si>
    <t>Прочие мероприятия по благоустройству городских округов и поселений</t>
  </si>
  <si>
    <t>Организация и содержание мест захоронения</t>
  </si>
  <si>
    <t>Озеленение</t>
  </si>
  <si>
    <t>Уличное освещение</t>
  </si>
  <si>
    <t>Мероприятия в области коммунального хозяйства</t>
  </si>
  <si>
    <t>Капитальный ремонт государственного жилищного фонда субъектов Российской Федерации  и муниципального жилищного фонда</t>
  </si>
  <si>
    <t>Обеспечение пожарной безопасности</t>
  </si>
  <si>
    <t>600</t>
  </si>
  <si>
    <t>Содержание и ремонт автомобильных дорог общего пользования</t>
  </si>
  <si>
    <t>Обеспечение функционирования Главы муниципального образования</t>
  </si>
  <si>
    <t>Расходы на содержание органов местного самоуправления и обеспечение их функций</t>
  </si>
  <si>
    <t>Обеспечение деятельности органов местного самоуправления</t>
  </si>
  <si>
    <t>мероприятия в сфере общегосударственных вопросов , осуществляемые органами местного самоуправления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</si>
  <si>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</si>
  <si>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</si>
  <si>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</si>
  <si>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</si>
  <si>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870</t>
  </si>
  <si>
    <t>резервные средства</t>
  </si>
  <si>
    <t>содержание пожарных водоемов</t>
  </si>
  <si>
    <t>иные бюджетные ассигнования</t>
  </si>
  <si>
    <t>800</t>
  </si>
  <si>
    <t>организация транспортного обслуживания</t>
  </si>
  <si>
    <t>муниципальный дорожный фонд</t>
  </si>
  <si>
    <t>240</t>
  </si>
  <si>
    <t>иные закупки товаров, работ и услуг для обеспечения государственных (муниципальных нужд)</t>
  </si>
  <si>
    <t>Развитие жилищного хозяйства</t>
  </si>
  <si>
    <t>поддержка коммунального хозяйства</t>
  </si>
  <si>
    <t>развитие культуры муниципального образования "Коношское"</t>
  </si>
  <si>
    <t>Расходы на обеспечение деятельности подведомственных учреждений</t>
  </si>
  <si>
    <t>Развитие функций в области социальной политики</t>
  </si>
  <si>
    <t>I. МУНИЦИПАЛЬНАЯ  ПРОГРАММА МУНИЦИПАЛЬНОГО ОБРАЗОВАНИЯ "КОНОШСКОЕ"</t>
  </si>
  <si>
    <t xml:space="preserve">Муниципальная программа "развитие муниципального образования "Коношское" </t>
  </si>
  <si>
    <t>Подпрограмма "Обеспечение пожарной безопасности"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</si>
  <si>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</si>
  <si>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</si>
  <si>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"Организация транспортного обслуживания"</t>
  </si>
  <si>
    <t>Подпрограмма "Развитие жилищного хозяйства"</t>
  </si>
  <si>
    <t>200</t>
  </si>
  <si>
    <t>Закупка товаров, работ и услуг для государственных (муниципальных) нужд</t>
  </si>
  <si>
    <t>Подпрограмма "Поддержка коммунального хозяйства"</t>
  </si>
  <si>
    <t>Подпрограмма "Благоустройство"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</si>
  <si>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</si>
  <si>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</si>
  <si>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</si>
  <si>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</si>
  <si>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Подпрограмма "Развитие культуры муниципального образования "Коношское"</t>
  </si>
  <si>
    <t xml:space="preserve">Предоставление субсидий бюджетным, автономным учреждениям и иным некоммерческим организациям </t>
  </si>
  <si>
    <t>Субсидии бюджетным учреждениям</t>
  </si>
  <si>
    <t>610</t>
  </si>
  <si>
    <t>II. НЕПРОГРАММНЫЕ НАПРАВЛЕНИЯ ДЕЯТЕЛЬНОСТИ</t>
  </si>
  <si>
    <t>Обеспечение деятельности оганов местного самоуправления</t>
  </si>
  <si>
    <t>Муниципальный дорожный фонд</t>
  </si>
  <si>
    <t>Расходы на выплаты персоналу в целях обеспечения выполнения функций гос.органами, казенными учредениями, органами управления гос.внебюджетными фондами</t>
  </si>
  <si>
    <t>100</t>
  </si>
  <si>
    <t>Иные бюджетные ассигнования</t>
  </si>
  <si>
    <t>ИТОГО</t>
  </si>
  <si>
    <t>Приложение № 6</t>
  </si>
  <si>
    <t>01 1 00 81530</t>
  </si>
  <si>
    <t>244</t>
  </si>
  <si>
    <t>01 2 00 00000</t>
  </si>
  <si>
    <t>01 2 00 12930</t>
  </si>
  <si>
    <t>01 4 00 00000</t>
  </si>
  <si>
    <t>01 5 00 00000</t>
  </si>
  <si>
    <t>01 5 00 13580</t>
  </si>
  <si>
    <t>01 6 00 00000</t>
  </si>
  <si>
    <t>01 6 00 13600</t>
  </si>
  <si>
    <t>01 6 00 13620</t>
  </si>
  <si>
    <t>01 6 00 13630</t>
  </si>
  <si>
    <t>01 6 00 13640</t>
  </si>
  <si>
    <t>01 7 00 00000</t>
  </si>
  <si>
    <t>01 7 00 10100</t>
  </si>
  <si>
    <t>11 1 0 00000</t>
  </si>
  <si>
    <t>11 1 0 10010</t>
  </si>
  <si>
    <t>12 0 00 00000</t>
  </si>
  <si>
    <t>12 0 00 10010</t>
  </si>
  <si>
    <t>14 0 00 00000</t>
  </si>
  <si>
    <t>14 0 00 11400</t>
  </si>
  <si>
    <t>15 0 00 00000</t>
  </si>
  <si>
    <t>15 0 00 17050</t>
  </si>
  <si>
    <t>18 0 00 00000</t>
  </si>
  <si>
    <t>18 0 00 13250</t>
  </si>
  <si>
    <t>01 7 00 71400</t>
  </si>
  <si>
    <t>Субсидия бюджетным учреждениям на финансовое обеспечение государственного (муниципального) задания на оказания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</si>
  <si>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</si>
  <si>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</si>
  <si>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</si>
  <si>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12 0 00 78680</t>
  </si>
  <si>
    <t>возмещение недопученных доходов, связанных с перевозками пассажиров общественным автотранспортом</t>
  </si>
  <si>
    <t>2</t>
  </si>
  <si>
    <t>3</t>
  </si>
  <si>
    <t>4</t>
  </si>
  <si>
    <t>01 4 00 13500</t>
  </si>
  <si>
    <t>01 1 00 00000</t>
  </si>
  <si>
    <t>01 1 00 11560</t>
  </si>
  <si>
    <t>01 6 00 L5550</t>
  </si>
  <si>
    <t>01 7 00 L5580</t>
  </si>
  <si>
    <t>18 0 00 78120</t>
  </si>
  <si>
    <t>01 6 00 R5550</t>
  </si>
  <si>
    <t>Распределение бюджетных ассигнований на реализацию муниципальных  программ  и непрограммных направлений деятельности на 2019 год</t>
  </si>
  <si>
    <t>Задолженность прошлых лет</t>
  </si>
  <si>
    <t xml:space="preserve"> </t>
  </si>
  <si>
    <t>Подпрограмма "Управление государственным и муниципальным долгом"</t>
  </si>
  <si>
    <t>01 Д 00 00000</t>
  </si>
  <si>
    <t>Обслуживание государственного внутреннего и муниципального долга</t>
  </si>
  <si>
    <t>01 Д 00 11750</t>
  </si>
  <si>
    <t>700</t>
  </si>
  <si>
    <t>Обслуживание муниципального долга</t>
  </si>
  <si>
    <t>730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</si>
  <si>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</si>
  <si>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  решению тринадцатой сессии</t>
  </si>
  <si>
    <t xml:space="preserve">от 26.12.2018 г. № 82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</si>
</sst>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_-* #,##0.0_р_._-;\-* #,##0.0_р_._-;_-* &quot;-&quot;??_р_._-;_-@_-"/>
    <numFmt numFmtId="187" formatCode="#,##0.0_ ;\-#,##0.0\ "/>
    <numFmt numFmtId="188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b/>
      <sz val="12"/>
      <name val="Cambria"/>
      <family val="1"/>
    </font>
    <font>
      <sz val="12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85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Fill="1" applyAlignment="1">
      <alignment/>
    </xf>
    <xf numFmtId="0" fontId="5" fillId="0" borderId="0" xfId="53" applyFont="1" applyFill="1" applyAlignment="1">
      <alignment vertical="center" wrapText="1"/>
      <protection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6" fillId="0" borderId="12" xfId="53" applyNumberFormat="1" applyFont="1" applyFill="1" applyBorder="1" applyAlignment="1">
      <alignment horizontal="left" vertical="center" wrapText="1"/>
      <protection/>
    </xf>
    <xf numFmtId="49" fontId="6" fillId="0" borderId="13" xfId="53" applyNumberFormat="1" applyFont="1" applyFill="1" applyBorder="1" applyAlignment="1">
      <alignment horizontal="left" vertical="center" wrapText="1"/>
      <protection/>
    </xf>
    <xf numFmtId="49" fontId="8" fillId="0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49" fontId="7" fillId="33" borderId="12" xfId="53" applyNumberFormat="1" applyFont="1" applyFill="1" applyBorder="1" applyAlignment="1">
      <alignment horizontal="left" vertical="center" wrapText="1"/>
      <protection/>
    </xf>
    <xf numFmtId="49" fontId="8" fillId="33" borderId="10" xfId="0" applyNumberFormat="1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49" fontId="8" fillId="33" borderId="14" xfId="0" applyNumberFormat="1" applyFont="1" applyFill="1" applyBorder="1" applyAlignment="1">
      <alignment horizontal="left" vertical="center" wrapText="1"/>
    </xf>
    <xf numFmtId="49" fontId="9" fillId="33" borderId="14" xfId="0" applyNumberFormat="1" applyFont="1" applyFill="1" applyBorder="1" applyAlignment="1">
      <alignment horizontal="left" vertical="center" wrapText="1"/>
    </xf>
    <xf numFmtId="49" fontId="7" fillId="33" borderId="14" xfId="0" applyNumberFormat="1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49" fontId="7" fillId="0" borderId="12" xfId="53" applyNumberFormat="1" applyFont="1" applyFill="1" applyBorder="1" applyAlignment="1">
      <alignment horizontal="left" vertical="center" wrapText="1"/>
      <protection/>
    </xf>
    <xf numFmtId="49" fontId="10" fillId="33" borderId="1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49" fontId="6" fillId="0" borderId="0" xfId="53" applyNumberFormat="1" applyFont="1" applyFill="1" applyBorder="1" applyAlignment="1">
      <alignment horizontal="left" vertical="center" wrapText="1"/>
      <protection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Fill="1" applyBorder="1" applyAlignment="1">
      <alignment horizontal="right" vertical="center" wrapText="1"/>
    </xf>
    <xf numFmtId="49" fontId="7" fillId="0" borderId="2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Alignment="1">
      <alignment horizontal="right" vertical="center" wrapText="1"/>
    </xf>
    <xf numFmtId="49" fontId="7" fillId="0" borderId="21" xfId="0" applyNumberFormat="1" applyFont="1" applyFill="1" applyBorder="1" applyAlignment="1">
      <alignment horizontal="right" vertical="center" wrapText="1"/>
    </xf>
    <xf numFmtId="43" fontId="6" fillId="0" borderId="10" xfId="0" applyNumberFormat="1" applyFont="1" applyFill="1" applyBorder="1" applyAlignment="1">
      <alignment horizontal="right" vertical="center" wrapText="1"/>
    </xf>
    <xf numFmtId="43" fontId="7" fillId="0" borderId="10" xfId="0" applyNumberFormat="1" applyFont="1" applyFill="1" applyBorder="1" applyAlignment="1">
      <alignment horizontal="right" vertical="center" wrapText="1"/>
    </xf>
    <xf numFmtId="43" fontId="7" fillId="0" borderId="13" xfId="0" applyNumberFormat="1" applyFont="1" applyFill="1" applyBorder="1" applyAlignment="1">
      <alignment horizontal="right" vertical="center" wrapText="1"/>
    </xf>
    <xf numFmtId="43" fontId="6" fillId="33" borderId="13" xfId="0" applyNumberFormat="1" applyFont="1" applyFill="1" applyBorder="1" applyAlignment="1">
      <alignment horizontal="right" vertical="center" wrapText="1"/>
    </xf>
    <xf numFmtId="43" fontId="6" fillId="34" borderId="10" xfId="0" applyNumberFormat="1" applyFont="1" applyFill="1" applyBorder="1" applyAlignment="1">
      <alignment horizontal="right" vertical="center" wrapText="1"/>
    </xf>
    <xf numFmtId="43" fontId="7" fillId="0" borderId="0" xfId="0" applyNumberFormat="1" applyFont="1" applyFill="1" applyBorder="1" applyAlignment="1">
      <alignment horizontal="right" vertical="center" wrapText="1"/>
    </xf>
    <xf numFmtId="43" fontId="6" fillId="0" borderId="0" xfId="0" applyNumberFormat="1" applyFont="1" applyFill="1" applyBorder="1" applyAlignment="1">
      <alignment horizontal="right" vertical="center" wrapText="1"/>
    </xf>
    <xf numFmtId="43" fontId="6" fillId="0" borderId="0" xfId="0" applyNumberFormat="1" applyFont="1" applyFill="1" applyAlignment="1">
      <alignment horizontal="right" vertical="center" wrapText="1"/>
    </xf>
    <xf numFmtId="43" fontId="7" fillId="33" borderId="0" xfId="0" applyNumberFormat="1" applyFont="1" applyFill="1" applyBorder="1" applyAlignment="1">
      <alignment horizontal="right" vertical="center" wrapText="1"/>
    </xf>
    <xf numFmtId="49" fontId="8" fillId="0" borderId="12" xfId="53" applyNumberFormat="1" applyFont="1" applyFill="1" applyBorder="1" applyAlignment="1">
      <alignment horizontal="left" vertical="center" wrapText="1"/>
      <protection/>
    </xf>
    <xf numFmtId="43" fontId="7" fillId="34" borderId="10" xfId="0" applyNumberFormat="1" applyFont="1" applyFill="1" applyBorder="1" applyAlignment="1">
      <alignment horizontal="righ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6" fillId="0" borderId="24" xfId="53" applyNumberFormat="1" applyFont="1" applyFill="1" applyBorder="1" applyAlignment="1">
      <alignment horizontal="center" vertical="center" wrapText="1"/>
      <protection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view="pageBreakPreview" zoomScale="115" zoomScaleSheetLayoutView="115" zoomScalePageLayoutView="0" workbookViewId="0" topLeftCell="A50">
      <selection activeCell="D11" sqref="D11"/>
    </sheetView>
  </sheetViews>
  <sheetFormatPr defaultColWidth="9.00390625" defaultRowHeight="12.75"/>
  <cols>
    <col min="1" max="1" width="58.00390625" style="1" customWidth="1"/>
    <col min="2" max="2" width="16.25390625" style="5" customWidth="1"/>
    <col min="3" max="3" width="5.25390625" style="1" customWidth="1"/>
    <col min="4" max="4" width="14.75390625" style="6" customWidth="1"/>
    <col min="5" max="5" width="9.875" style="2" customWidth="1"/>
    <col min="6" max="16384" width="9.125" style="1" customWidth="1"/>
  </cols>
  <sheetData>
    <row r="1" spans="2:4" ht="15" customHeight="1">
      <c r="B1" s="67" t="s">
        <v>72</v>
      </c>
      <c r="C1" s="67"/>
      <c r="D1" s="67"/>
    </row>
    <row r="2" spans="2:4" ht="19.5" customHeight="1">
      <c r="B2" s="67" t="s">
        <v>125</v>
      </c>
      <c r="C2" s="67"/>
      <c r="D2" s="67"/>
    </row>
    <row r="3" spans="2:4" ht="13.5" customHeight="1">
      <c r="B3" s="67" t="s">
        <v>12</v>
      </c>
      <c r="C3" s="67"/>
      <c r="D3" s="67"/>
    </row>
    <row r="4" spans="2:4" ht="15" customHeight="1" hidden="1">
      <c r="B4" s="3"/>
      <c r="C4" s="3"/>
      <c r="D4" s="4"/>
    </row>
    <row r="5" spans="2:4" ht="15.75" customHeight="1">
      <c r="B5" s="3" t="s">
        <v>126</v>
      </c>
      <c r="C5" s="3"/>
      <c r="D5" s="4"/>
    </row>
    <row r="7" spans="1:6" ht="41.25" customHeight="1">
      <c r="A7" s="62" t="s">
        <v>114</v>
      </c>
      <c r="B7" s="62"/>
      <c r="C7" s="62"/>
      <c r="D7" s="62"/>
      <c r="E7" s="7"/>
      <c r="F7" s="7"/>
    </row>
    <row r="8" spans="1:4" ht="55.5" customHeight="1">
      <c r="A8" s="58" t="s">
        <v>7</v>
      </c>
      <c r="B8" s="60" t="s">
        <v>6</v>
      </c>
      <c r="C8" s="63" t="s">
        <v>8</v>
      </c>
      <c r="D8" s="65" t="s">
        <v>14</v>
      </c>
    </row>
    <row r="9" spans="1:4" ht="2.25" customHeight="1">
      <c r="A9" s="59"/>
      <c r="B9" s="61"/>
      <c r="C9" s="64"/>
      <c r="D9" s="66"/>
    </row>
    <row r="10" spans="1:4" ht="15.75">
      <c r="A10" s="28">
        <v>1</v>
      </c>
      <c r="B10" s="29" t="s">
        <v>104</v>
      </c>
      <c r="C10" s="30" t="s">
        <v>105</v>
      </c>
      <c r="D10" s="31" t="s">
        <v>106</v>
      </c>
    </row>
    <row r="11" spans="1:4" ht="15.75">
      <c r="A11" s="8"/>
      <c r="B11" s="32"/>
      <c r="C11" s="39"/>
      <c r="D11" s="8"/>
    </row>
    <row r="12" spans="1:4" ht="47.25">
      <c r="A12" s="10" t="s">
        <v>46</v>
      </c>
      <c r="B12" s="33"/>
      <c r="C12" s="40"/>
      <c r="D12" s="46">
        <f>D13</f>
        <v>28281.9</v>
      </c>
    </row>
    <row r="13" spans="1:4" ht="31.5">
      <c r="A13" s="11" t="s">
        <v>47</v>
      </c>
      <c r="B13" s="33"/>
      <c r="C13" s="40"/>
      <c r="D13" s="46">
        <f>SUM(D14+D22+D28+D35+D40+D63+D60)</f>
        <v>28281.9</v>
      </c>
    </row>
    <row r="14" spans="1:4" ht="33" customHeight="1">
      <c r="A14" s="21" t="s">
        <v>48</v>
      </c>
      <c r="B14" s="34" t="s">
        <v>108</v>
      </c>
      <c r="C14" s="39"/>
      <c r="D14" s="46">
        <f>SUM(D15+D19)</f>
        <v>460.53</v>
      </c>
    </row>
    <row r="15" spans="1:4" ht="16.5" customHeight="1">
      <c r="A15" s="13" t="s">
        <v>21</v>
      </c>
      <c r="B15" s="34" t="s">
        <v>109</v>
      </c>
      <c r="C15" s="39"/>
      <c r="D15" s="47">
        <v>421.03</v>
      </c>
    </row>
    <row r="16" spans="1:4" ht="15.75">
      <c r="A16" s="14" t="s">
        <v>34</v>
      </c>
      <c r="B16" s="34" t="s">
        <v>109</v>
      </c>
      <c r="C16" s="41"/>
      <c r="D16" s="47">
        <v>421.03</v>
      </c>
    </row>
    <row r="17" spans="1:4" ht="15.75">
      <c r="A17" s="14" t="s">
        <v>35</v>
      </c>
      <c r="B17" s="34" t="s">
        <v>109</v>
      </c>
      <c r="C17" s="41" t="s">
        <v>36</v>
      </c>
      <c r="D17" s="47">
        <v>421.03</v>
      </c>
    </row>
    <row r="18" spans="1:4" ht="63">
      <c r="A18" s="15" t="s">
        <v>124</v>
      </c>
      <c r="B18" s="34" t="s">
        <v>109</v>
      </c>
      <c r="C18" s="41" t="s">
        <v>50</v>
      </c>
      <c r="D18" s="47">
        <v>421.03</v>
      </c>
    </row>
    <row r="19" spans="1:4" ht="15.75">
      <c r="A19" s="14" t="s">
        <v>34</v>
      </c>
      <c r="B19" s="34" t="s">
        <v>73</v>
      </c>
      <c r="C19" s="41"/>
      <c r="D19" s="47">
        <v>39.5</v>
      </c>
    </row>
    <row r="20" spans="1:4" ht="31.5">
      <c r="A20" s="15" t="s">
        <v>54</v>
      </c>
      <c r="B20" s="34" t="s">
        <v>73</v>
      </c>
      <c r="C20" s="41" t="s">
        <v>53</v>
      </c>
      <c r="D20" s="47">
        <v>39.5</v>
      </c>
    </row>
    <row r="21" spans="1:4" ht="47.25">
      <c r="A21" s="13" t="s">
        <v>40</v>
      </c>
      <c r="B21" s="34" t="s">
        <v>73</v>
      </c>
      <c r="C21" s="41" t="s">
        <v>74</v>
      </c>
      <c r="D21" s="47">
        <v>39.5</v>
      </c>
    </row>
    <row r="22" spans="1:4" ht="31.5">
      <c r="A22" s="16" t="s">
        <v>51</v>
      </c>
      <c r="B22" s="32"/>
      <c r="C22" s="39"/>
      <c r="D22" s="46">
        <f>SUM(D24)</f>
        <v>900</v>
      </c>
    </row>
    <row r="23" spans="1:4" ht="15.75">
      <c r="A23" s="13" t="s">
        <v>11</v>
      </c>
      <c r="B23" s="32"/>
      <c r="C23" s="39"/>
      <c r="D23" s="47">
        <v>900</v>
      </c>
    </row>
    <row r="24" spans="1:4" ht="15.75">
      <c r="A24" s="13" t="s">
        <v>37</v>
      </c>
      <c r="B24" s="32" t="s">
        <v>75</v>
      </c>
      <c r="C24" s="39"/>
      <c r="D24" s="47">
        <v>900</v>
      </c>
    </row>
    <row r="25" spans="1:4" ht="47.25">
      <c r="A25" s="13" t="s">
        <v>103</v>
      </c>
      <c r="B25" s="32" t="s">
        <v>76</v>
      </c>
      <c r="C25" s="39"/>
      <c r="D25" s="47">
        <v>900</v>
      </c>
    </row>
    <row r="26" spans="1:4" ht="16.5" customHeight="1">
      <c r="A26" s="14" t="s">
        <v>35</v>
      </c>
      <c r="B26" s="32" t="s">
        <v>76</v>
      </c>
      <c r="C26" s="39" t="s">
        <v>36</v>
      </c>
      <c r="D26" s="47">
        <v>900</v>
      </c>
    </row>
    <row r="27" spans="1:4" ht="50.25" customHeight="1">
      <c r="A27" s="15" t="s">
        <v>49</v>
      </c>
      <c r="B27" s="32" t="s">
        <v>76</v>
      </c>
      <c r="C27" s="41" t="s">
        <v>50</v>
      </c>
      <c r="D27" s="47">
        <v>900</v>
      </c>
    </row>
    <row r="28" spans="1:4" ht="17.25" customHeight="1">
      <c r="A28" s="16" t="s">
        <v>52</v>
      </c>
      <c r="B28" s="32"/>
      <c r="C28" s="39"/>
      <c r="D28" s="46">
        <f>SUM(D29)</f>
        <v>3207.62</v>
      </c>
    </row>
    <row r="29" spans="1:4" ht="15.75">
      <c r="A29" s="17" t="s">
        <v>13</v>
      </c>
      <c r="B29" s="32"/>
      <c r="C29" s="39"/>
      <c r="D29" s="47">
        <v>3207.62</v>
      </c>
    </row>
    <row r="30" spans="1:4" ht="15.75">
      <c r="A30" s="13" t="s">
        <v>41</v>
      </c>
      <c r="B30" s="32" t="s">
        <v>77</v>
      </c>
      <c r="C30" s="42"/>
      <c r="D30" s="47">
        <v>3207.62</v>
      </c>
    </row>
    <row r="31" spans="1:4" ht="47.25">
      <c r="A31" s="13" t="s">
        <v>20</v>
      </c>
      <c r="B31" s="32" t="s">
        <v>107</v>
      </c>
      <c r="C31" s="42"/>
      <c r="D31" s="47">
        <v>3207.62</v>
      </c>
    </row>
    <row r="32" spans="1:4" ht="31.5">
      <c r="A32" s="15" t="s">
        <v>54</v>
      </c>
      <c r="B32" s="32" t="s">
        <v>107</v>
      </c>
      <c r="C32" s="42" t="s">
        <v>53</v>
      </c>
      <c r="D32" s="47">
        <v>3207.62</v>
      </c>
    </row>
    <row r="33" spans="1:4" ht="47.25">
      <c r="A33" s="13" t="s">
        <v>40</v>
      </c>
      <c r="B33" s="32" t="s">
        <v>107</v>
      </c>
      <c r="C33" s="42" t="s">
        <v>39</v>
      </c>
      <c r="D33" s="47">
        <v>941.6</v>
      </c>
    </row>
    <row r="34" spans="1:4" ht="15.75">
      <c r="A34" s="13" t="s">
        <v>115</v>
      </c>
      <c r="B34" s="32" t="s">
        <v>107</v>
      </c>
      <c r="C34" s="42" t="s">
        <v>39</v>
      </c>
      <c r="D34" s="47">
        <v>2266.02</v>
      </c>
    </row>
    <row r="35" spans="1:4" ht="31.5">
      <c r="A35" s="16" t="s">
        <v>55</v>
      </c>
      <c r="B35" s="32"/>
      <c r="C35" s="42"/>
      <c r="D35" s="46">
        <f>D36</f>
        <v>100</v>
      </c>
    </row>
    <row r="36" spans="1:4" ht="21.75" customHeight="1">
      <c r="A36" s="13" t="s">
        <v>42</v>
      </c>
      <c r="B36" s="35" t="s">
        <v>78</v>
      </c>
      <c r="C36" s="41"/>
      <c r="D36" s="48">
        <v>100</v>
      </c>
    </row>
    <row r="37" spans="1:4" ht="15.75">
      <c r="A37" s="13" t="s">
        <v>19</v>
      </c>
      <c r="B37" s="35" t="s">
        <v>79</v>
      </c>
      <c r="C37" s="41"/>
      <c r="D37" s="48">
        <v>100</v>
      </c>
    </row>
    <row r="38" spans="1:4" ht="31.5">
      <c r="A38" s="15" t="s">
        <v>54</v>
      </c>
      <c r="B38" s="35" t="s">
        <v>79</v>
      </c>
      <c r="C38" s="41" t="s">
        <v>53</v>
      </c>
      <c r="D38" s="48">
        <v>100</v>
      </c>
    </row>
    <row r="39" spans="1:4" ht="47.25">
      <c r="A39" s="13" t="s">
        <v>40</v>
      </c>
      <c r="B39" s="35" t="s">
        <v>79</v>
      </c>
      <c r="C39" s="41" t="s">
        <v>39</v>
      </c>
      <c r="D39" s="48">
        <v>100</v>
      </c>
    </row>
    <row r="40" spans="1:4" ht="15.75">
      <c r="A40" s="18" t="s">
        <v>56</v>
      </c>
      <c r="B40" s="35"/>
      <c r="C40" s="41"/>
      <c r="D40" s="49">
        <f>D41</f>
        <v>10647.15</v>
      </c>
    </row>
    <row r="41" spans="1:4" ht="15.75">
      <c r="A41" s="19" t="s">
        <v>1</v>
      </c>
      <c r="B41" s="35" t="s">
        <v>80</v>
      </c>
      <c r="C41" s="41"/>
      <c r="D41" s="48">
        <f>D42+D45+D48+D51+D55+D56+D58</f>
        <v>10647.15</v>
      </c>
    </row>
    <row r="42" spans="1:4" ht="13.5" customHeight="1">
      <c r="A42" s="20" t="s">
        <v>18</v>
      </c>
      <c r="B42" s="35" t="s">
        <v>81</v>
      </c>
      <c r="C42" s="41"/>
      <c r="D42" s="48">
        <v>6047.7</v>
      </c>
    </row>
    <row r="43" spans="1:4" ht="31.5">
      <c r="A43" s="15" t="s">
        <v>54</v>
      </c>
      <c r="B43" s="35" t="s">
        <v>81</v>
      </c>
      <c r="C43" s="41" t="s">
        <v>53</v>
      </c>
      <c r="D43" s="48">
        <v>6047.7</v>
      </c>
    </row>
    <row r="44" spans="1:4" ht="47.25">
      <c r="A44" s="13" t="s">
        <v>40</v>
      </c>
      <c r="B44" s="35" t="s">
        <v>81</v>
      </c>
      <c r="C44" s="41" t="s">
        <v>39</v>
      </c>
      <c r="D44" s="48">
        <v>6047.7</v>
      </c>
    </row>
    <row r="45" spans="1:4" ht="13.5" customHeight="1">
      <c r="A45" s="13" t="s">
        <v>17</v>
      </c>
      <c r="B45" s="35" t="s">
        <v>82</v>
      </c>
      <c r="C45" s="41"/>
      <c r="D45" s="47">
        <v>90</v>
      </c>
    </row>
    <row r="46" spans="1:4" ht="12.75" customHeight="1">
      <c r="A46" s="14" t="s">
        <v>35</v>
      </c>
      <c r="B46" s="35" t="s">
        <v>82</v>
      </c>
      <c r="C46" s="41" t="s">
        <v>36</v>
      </c>
      <c r="D46" s="47">
        <v>90</v>
      </c>
    </row>
    <row r="47" spans="1:4" ht="65.25" customHeight="1">
      <c r="A47" s="15" t="s">
        <v>124</v>
      </c>
      <c r="B47" s="35" t="s">
        <v>82</v>
      </c>
      <c r="C47" s="41" t="s">
        <v>50</v>
      </c>
      <c r="D47" s="47">
        <v>90</v>
      </c>
    </row>
    <row r="48" spans="1:4" ht="13.5" customHeight="1">
      <c r="A48" s="13" t="s">
        <v>16</v>
      </c>
      <c r="B48" s="35" t="s">
        <v>83</v>
      </c>
      <c r="C48" s="41"/>
      <c r="D48" s="56">
        <f>D49</f>
        <v>324</v>
      </c>
    </row>
    <row r="49" spans="1:4" ht="15.75">
      <c r="A49" s="14" t="s">
        <v>35</v>
      </c>
      <c r="B49" s="35" t="s">
        <v>83</v>
      </c>
      <c r="C49" s="41" t="s">
        <v>36</v>
      </c>
      <c r="D49" s="47">
        <v>324</v>
      </c>
    </row>
    <row r="50" spans="1:4" ht="63">
      <c r="A50" s="15" t="s">
        <v>124</v>
      </c>
      <c r="B50" s="35" t="s">
        <v>83</v>
      </c>
      <c r="C50" s="41" t="s">
        <v>50</v>
      </c>
      <c r="D50" s="47">
        <v>324</v>
      </c>
    </row>
    <row r="51" spans="1:4" ht="31.5">
      <c r="A51" s="13" t="s">
        <v>15</v>
      </c>
      <c r="B51" s="35" t="s">
        <v>84</v>
      </c>
      <c r="C51" s="41"/>
      <c r="D51" s="47">
        <v>3387.45</v>
      </c>
    </row>
    <row r="52" spans="1:4" ht="15.75">
      <c r="A52" s="14" t="s">
        <v>35</v>
      </c>
      <c r="B52" s="35" t="s">
        <v>84</v>
      </c>
      <c r="C52" s="41" t="s">
        <v>36</v>
      </c>
      <c r="D52" s="47">
        <v>3387.45</v>
      </c>
    </row>
    <row r="53" spans="1:4" ht="63">
      <c r="A53" s="15" t="s">
        <v>124</v>
      </c>
      <c r="B53" s="35" t="s">
        <v>84</v>
      </c>
      <c r="C53" s="41" t="s">
        <v>50</v>
      </c>
      <c r="D53" s="47">
        <v>3387.45</v>
      </c>
    </row>
    <row r="54" spans="1:4" ht="31.5">
      <c r="A54" s="15" t="s">
        <v>54</v>
      </c>
      <c r="B54" s="35" t="s">
        <v>84</v>
      </c>
      <c r="C54" s="41" t="s">
        <v>53</v>
      </c>
      <c r="D54" s="47">
        <v>198</v>
      </c>
    </row>
    <row r="55" spans="1:4" ht="47.25">
      <c r="A55" s="13" t="s">
        <v>40</v>
      </c>
      <c r="B55" s="35" t="s">
        <v>84</v>
      </c>
      <c r="C55" s="41" t="s">
        <v>39</v>
      </c>
      <c r="D55" s="47">
        <v>198</v>
      </c>
    </row>
    <row r="56" spans="1:4" ht="31.5">
      <c r="A56" s="15" t="s">
        <v>54</v>
      </c>
      <c r="B56" s="35" t="s">
        <v>110</v>
      </c>
      <c r="C56" s="41" t="s">
        <v>53</v>
      </c>
      <c r="D56" s="47">
        <v>600</v>
      </c>
    </row>
    <row r="57" spans="1:4" ht="47.25">
      <c r="A57" s="13" t="s">
        <v>40</v>
      </c>
      <c r="B57" s="35" t="s">
        <v>110</v>
      </c>
      <c r="C57" s="41" t="s">
        <v>39</v>
      </c>
      <c r="D57" s="47">
        <v>600</v>
      </c>
    </row>
    <row r="58" spans="1:4" ht="31.5">
      <c r="A58" s="15" t="s">
        <v>54</v>
      </c>
      <c r="B58" s="35" t="s">
        <v>113</v>
      </c>
      <c r="C58" s="41" t="s">
        <v>53</v>
      </c>
      <c r="D58" s="47"/>
    </row>
    <row r="59" spans="1:4" ht="47.25">
      <c r="A59" s="13" t="s">
        <v>40</v>
      </c>
      <c r="B59" s="35" t="s">
        <v>113</v>
      </c>
      <c r="C59" s="41" t="s">
        <v>39</v>
      </c>
      <c r="D59" s="47"/>
    </row>
    <row r="60" spans="1:4" ht="31.5">
      <c r="A60" s="57" t="s">
        <v>117</v>
      </c>
      <c r="B60" s="35" t="s">
        <v>118</v>
      </c>
      <c r="C60" s="41"/>
      <c r="D60" s="46">
        <v>1260</v>
      </c>
    </row>
    <row r="61" spans="1:4" ht="31.5">
      <c r="A61" s="13" t="s">
        <v>119</v>
      </c>
      <c r="B61" s="35" t="s">
        <v>120</v>
      </c>
      <c r="C61" s="41" t="s">
        <v>121</v>
      </c>
      <c r="D61" s="47">
        <v>1260</v>
      </c>
    </row>
    <row r="62" spans="1:4" ht="15.75">
      <c r="A62" s="13" t="s">
        <v>122</v>
      </c>
      <c r="B62" s="35" t="s">
        <v>120</v>
      </c>
      <c r="C62" s="41" t="s">
        <v>123</v>
      </c>
      <c r="D62" s="47">
        <v>1260</v>
      </c>
    </row>
    <row r="63" spans="1:4" ht="31.5">
      <c r="A63" s="16" t="s">
        <v>61</v>
      </c>
      <c r="B63" s="32"/>
      <c r="C63" s="39"/>
      <c r="D63" s="50">
        <f>D64</f>
        <v>11706.6</v>
      </c>
    </row>
    <row r="64" spans="1:4" ht="15.75">
      <c r="A64" s="13" t="s">
        <v>2</v>
      </c>
      <c r="B64" s="32"/>
      <c r="C64" s="39"/>
      <c r="D64" s="47">
        <f>SUM(D65)</f>
        <v>11706.6</v>
      </c>
    </row>
    <row r="65" spans="1:4" ht="31.5">
      <c r="A65" s="13" t="s">
        <v>43</v>
      </c>
      <c r="B65" s="32" t="s">
        <v>85</v>
      </c>
      <c r="C65" s="39"/>
      <c r="D65" s="47">
        <f>SUM(D66+D70+D74)</f>
        <v>11706.6</v>
      </c>
    </row>
    <row r="66" spans="1:4" ht="31.5">
      <c r="A66" s="13" t="s">
        <v>44</v>
      </c>
      <c r="B66" s="32" t="s">
        <v>86</v>
      </c>
      <c r="C66" s="39"/>
      <c r="D66" s="47">
        <v>11703.9</v>
      </c>
    </row>
    <row r="67" spans="1:4" ht="47.25">
      <c r="A67" s="23" t="s">
        <v>62</v>
      </c>
      <c r="B67" s="32" t="s">
        <v>86</v>
      </c>
      <c r="C67" s="39" t="s">
        <v>22</v>
      </c>
      <c r="D67" s="47">
        <v>11703.9</v>
      </c>
    </row>
    <row r="68" spans="1:4" ht="15.75">
      <c r="A68" s="13" t="s">
        <v>63</v>
      </c>
      <c r="B68" s="32" t="s">
        <v>86</v>
      </c>
      <c r="C68" s="39" t="s">
        <v>64</v>
      </c>
      <c r="D68" s="47">
        <v>11703.9</v>
      </c>
    </row>
    <row r="69" spans="1:4" ht="63">
      <c r="A69" s="13" t="s">
        <v>98</v>
      </c>
      <c r="B69" s="32" t="s">
        <v>86</v>
      </c>
      <c r="C69" s="39" t="s">
        <v>99</v>
      </c>
      <c r="D69" s="47">
        <v>11703.9</v>
      </c>
    </row>
    <row r="70" spans="1:4" ht="31.5">
      <c r="A70" s="13" t="s">
        <v>44</v>
      </c>
      <c r="B70" s="32" t="s">
        <v>97</v>
      </c>
      <c r="C70" s="39"/>
      <c r="D70" s="51">
        <v>2.7</v>
      </c>
    </row>
    <row r="71" spans="1:4" ht="47.25">
      <c r="A71" s="23" t="s">
        <v>62</v>
      </c>
      <c r="B71" s="32" t="s">
        <v>97</v>
      </c>
      <c r="C71" s="39" t="s">
        <v>22</v>
      </c>
      <c r="D71" s="51">
        <v>2.7</v>
      </c>
    </row>
    <row r="72" spans="1:4" ht="15.75">
      <c r="A72" s="13" t="s">
        <v>63</v>
      </c>
      <c r="B72" s="32" t="s">
        <v>97</v>
      </c>
      <c r="C72" s="39" t="s">
        <v>64</v>
      </c>
      <c r="D72" s="51">
        <v>2.7</v>
      </c>
    </row>
    <row r="73" spans="1:4" ht="15.75">
      <c r="A73" s="13" t="s">
        <v>100</v>
      </c>
      <c r="B73" s="32" t="s">
        <v>97</v>
      </c>
      <c r="C73" s="39" t="s">
        <v>101</v>
      </c>
      <c r="D73" s="51">
        <v>2.7</v>
      </c>
    </row>
    <row r="74" spans="1:4" ht="15.75">
      <c r="A74" s="13" t="s">
        <v>63</v>
      </c>
      <c r="B74" s="32" t="s">
        <v>111</v>
      </c>
      <c r="C74" s="39" t="s">
        <v>64</v>
      </c>
      <c r="D74" s="51">
        <v>0</v>
      </c>
    </row>
    <row r="75" spans="1:4" ht="15.75">
      <c r="A75" s="13" t="s">
        <v>100</v>
      </c>
      <c r="B75" s="32" t="s">
        <v>111</v>
      </c>
      <c r="C75" s="39" t="s">
        <v>101</v>
      </c>
      <c r="D75" s="51">
        <v>0</v>
      </c>
    </row>
    <row r="76" spans="1:4" ht="31.5">
      <c r="A76" s="10" t="s">
        <v>65</v>
      </c>
      <c r="B76" s="38"/>
      <c r="C76" s="44"/>
      <c r="D76" s="53">
        <f>SUM(D77+D82+D93+D103+D97)</f>
        <v>22984.6</v>
      </c>
    </row>
    <row r="77" spans="1:4" ht="31.5">
      <c r="A77" s="55" t="s">
        <v>24</v>
      </c>
      <c r="B77" s="38"/>
      <c r="C77" s="44"/>
      <c r="D77" s="50">
        <v>1276</v>
      </c>
    </row>
    <row r="78" spans="1:4" ht="18.75" customHeight="1">
      <c r="A78" s="8" t="s">
        <v>0</v>
      </c>
      <c r="B78" s="32" t="s">
        <v>87</v>
      </c>
      <c r="C78" s="39"/>
      <c r="D78" s="47">
        <v>1276</v>
      </c>
    </row>
    <row r="79" spans="1:4" ht="31.5">
      <c r="A79" s="8" t="s">
        <v>25</v>
      </c>
      <c r="B79" s="32" t="s">
        <v>88</v>
      </c>
      <c r="C79" s="39"/>
      <c r="D79" s="47">
        <v>1276</v>
      </c>
    </row>
    <row r="80" spans="1:4" ht="63">
      <c r="A80" s="22" t="s">
        <v>68</v>
      </c>
      <c r="B80" s="32" t="s">
        <v>88</v>
      </c>
      <c r="C80" s="39" t="s">
        <v>69</v>
      </c>
      <c r="D80" s="47">
        <v>1276</v>
      </c>
    </row>
    <row r="81" spans="1:4" ht="31.5">
      <c r="A81" s="8" t="s">
        <v>28</v>
      </c>
      <c r="B81" s="32" t="s">
        <v>88</v>
      </c>
      <c r="C81" s="39" t="s">
        <v>29</v>
      </c>
      <c r="D81" s="47">
        <v>1276</v>
      </c>
    </row>
    <row r="82" spans="1:4" ht="31.5">
      <c r="A82" s="55" t="s">
        <v>66</v>
      </c>
      <c r="B82" s="32"/>
      <c r="C82" s="39"/>
      <c r="D82" s="50">
        <f>SUM(D83)</f>
        <v>12642</v>
      </c>
    </row>
    <row r="83" spans="1:4" ht="31.5">
      <c r="A83" s="8" t="s">
        <v>26</v>
      </c>
      <c r="B83" s="32" t="s">
        <v>89</v>
      </c>
      <c r="C83" s="39"/>
      <c r="D83" s="47">
        <f>SUM(D84)</f>
        <v>12642</v>
      </c>
    </row>
    <row r="84" spans="1:4" ht="47.25">
      <c r="A84" s="8" t="s">
        <v>27</v>
      </c>
      <c r="B84" s="32" t="s">
        <v>90</v>
      </c>
      <c r="C84" s="39"/>
      <c r="D84" s="47">
        <f>SUM(D85+D87+D89+D91)</f>
        <v>12642</v>
      </c>
    </row>
    <row r="85" spans="1:4" ht="63">
      <c r="A85" s="22" t="s">
        <v>68</v>
      </c>
      <c r="B85" s="32" t="s">
        <v>90</v>
      </c>
      <c r="C85" s="39" t="s">
        <v>69</v>
      </c>
      <c r="D85" s="47">
        <v>9325.6</v>
      </c>
    </row>
    <row r="86" spans="1:4" ht="31.5">
      <c r="A86" s="8" t="s">
        <v>28</v>
      </c>
      <c r="B86" s="32" t="s">
        <v>90</v>
      </c>
      <c r="C86" s="39" t="s">
        <v>29</v>
      </c>
      <c r="D86" s="47">
        <v>9325.6</v>
      </c>
    </row>
    <row r="87" spans="1:4" ht="31.5">
      <c r="A87" s="22" t="s">
        <v>54</v>
      </c>
      <c r="B87" s="32" t="s">
        <v>90</v>
      </c>
      <c r="C87" s="39" t="s">
        <v>53</v>
      </c>
      <c r="D87" s="47">
        <v>3146.4</v>
      </c>
    </row>
    <row r="88" spans="1:4" ht="47.25">
      <c r="A88" s="8" t="s">
        <v>40</v>
      </c>
      <c r="B88" s="32" t="s">
        <v>90</v>
      </c>
      <c r="C88" s="39" t="s">
        <v>39</v>
      </c>
      <c r="D88" s="47">
        <v>3146.4</v>
      </c>
    </row>
    <row r="89" spans="1:4" ht="31.5">
      <c r="A89" s="22" t="s">
        <v>54</v>
      </c>
      <c r="B89" s="32" t="s">
        <v>102</v>
      </c>
      <c r="C89" s="39" t="s">
        <v>53</v>
      </c>
      <c r="D89" s="47">
        <v>75</v>
      </c>
    </row>
    <row r="90" spans="1:4" ht="47.25">
      <c r="A90" s="8" t="s">
        <v>40</v>
      </c>
      <c r="B90" s="32" t="s">
        <v>102</v>
      </c>
      <c r="C90" s="39" t="s">
        <v>39</v>
      </c>
      <c r="D90" s="47">
        <v>75</v>
      </c>
    </row>
    <row r="91" spans="1:4" ht="15.75">
      <c r="A91" s="22" t="s">
        <v>70</v>
      </c>
      <c r="B91" s="32" t="s">
        <v>90</v>
      </c>
      <c r="C91" s="39" t="s">
        <v>36</v>
      </c>
      <c r="D91" s="47">
        <v>95</v>
      </c>
    </row>
    <row r="92" spans="1:4" ht="15.75">
      <c r="A92" s="8" t="s">
        <v>30</v>
      </c>
      <c r="B92" s="32" t="s">
        <v>90</v>
      </c>
      <c r="C92" s="39" t="s">
        <v>31</v>
      </c>
      <c r="D92" s="47">
        <v>95</v>
      </c>
    </row>
    <row r="93" spans="1:4" ht="15.75">
      <c r="A93" s="12" t="s">
        <v>9</v>
      </c>
      <c r="B93" s="32"/>
      <c r="C93" s="39"/>
      <c r="D93" s="50">
        <v>25</v>
      </c>
    </row>
    <row r="94" spans="1:4" ht="15.75">
      <c r="A94" s="8" t="s">
        <v>9</v>
      </c>
      <c r="B94" s="32" t="s">
        <v>91</v>
      </c>
      <c r="C94" s="39"/>
      <c r="D94" s="47">
        <v>25</v>
      </c>
    </row>
    <row r="95" spans="1:4" ht="15.75">
      <c r="A95" s="8" t="s">
        <v>10</v>
      </c>
      <c r="B95" s="32" t="s">
        <v>92</v>
      </c>
      <c r="C95" s="39"/>
      <c r="D95" s="47">
        <v>25</v>
      </c>
    </row>
    <row r="96" spans="1:4" ht="15.75">
      <c r="A96" s="9" t="s">
        <v>33</v>
      </c>
      <c r="B96" s="32" t="s">
        <v>92</v>
      </c>
      <c r="C96" s="39" t="s">
        <v>32</v>
      </c>
      <c r="D96" s="47">
        <v>25</v>
      </c>
    </row>
    <row r="97" spans="1:4" ht="15.75">
      <c r="A97" s="12" t="s">
        <v>3</v>
      </c>
      <c r="B97" s="32"/>
      <c r="C97" s="39"/>
      <c r="D97" s="50">
        <f>D98</f>
        <v>21.6</v>
      </c>
    </row>
    <row r="98" spans="1:4" ht="15.75">
      <c r="A98" s="8" t="s">
        <v>4</v>
      </c>
      <c r="B98" s="32"/>
      <c r="C98" s="39"/>
      <c r="D98" s="47">
        <v>21.6</v>
      </c>
    </row>
    <row r="99" spans="1:4" ht="15.75">
      <c r="A99" s="8" t="s">
        <v>45</v>
      </c>
      <c r="B99" s="32" t="s">
        <v>93</v>
      </c>
      <c r="C99" s="39"/>
      <c r="D99" s="47">
        <v>21.6</v>
      </c>
    </row>
    <row r="100" spans="1:4" ht="15.75">
      <c r="A100" s="8" t="s">
        <v>5</v>
      </c>
      <c r="B100" s="32" t="s">
        <v>94</v>
      </c>
      <c r="C100" s="39"/>
      <c r="D100" s="47">
        <v>21.6</v>
      </c>
    </row>
    <row r="101" spans="1:4" ht="31.5">
      <c r="A101" s="8" t="s">
        <v>57</v>
      </c>
      <c r="B101" s="32" t="s">
        <v>94</v>
      </c>
      <c r="C101" s="39" t="s">
        <v>58</v>
      </c>
      <c r="D101" s="47">
        <v>21.6</v>
      </c>
    </row>
    <row r="102" spans="1:4" ht="31.5">
      <c r="A102" s="8" t="s">
        <v>60</v>
      </c>
      <c r="B102" s="32" t="s">
        <v>94</v>
      </c>
      <c r="C102" s="39" t="s">
        <v>59</v>
      </c>
      <c r="D102" s="47">
        <v>21.6</v>
      </c>
    </row>
    <row r="103" spans="1:4" ht="15.75">
      <c r="A103" s="12" t="s">
        <v>67</v>
      </c>
      <c r="B103" s="32"/>
      <c r="C103" s="39"/>
      <c r="D103" s="50">
        <f>D104</f>
        <v>9020</v>
      </c>
    </row>
    <row r="104" spans="1:4" ht="15.75">
      <c r="A104" s="8" t="s">
        <v>38</v>
      </c>
      <c r="B104" s="32" t="s">
        <v>95</v>
      </c>
      <c r="C104" s="39"/>
      <c r="D104" s="47">
        <v>9020</v>
      </c>
    </row>
    <row r="105" spans="1:4" ht="31.5">
      <c r="A105" s="8" t="s">
        <v>23</v>
      </c>
      <c r="B105" s="32" t="s">
        <v>96</v>
      </c>
      <c r="C105" s="39"/>
      <c r="D105" s="47">
        <v>9020</v>
      </c>
    </row>
    <row r="106" spans="1:4" ht="31.5">
      <c r="A106" s="22" t="s">
        <v>54</v>
      </c>
      <c r="B106" s="32" t="s">
        <v>96</v>
      </c>
      <c r="C106" s="39" t="s">
        <v>53</v>
      </c>
      <c r="D106" s="47">
        <v>9020</v>
      </c>
    </row>
    <row r="107" spans="1:4" ht="47.25">
      <c r="A107" s="26" t="s">
        <v>40</v>
      </c>
      <c r="B107" s="32" t="s">
        <v>96</v>
      </c>
      <c r="C107" s="45" t="s">
        <v>39</v>
      </c>
      <c r="D107" s="47">
        <v>9020</v>
      </c>
    </row>
    <row r="108" spans="1:4" ht="31.5">
      <c r="A108" s="22" t="s">
        <v>54</v>
      </c>
      <c r="B108" s="32" t="s">
        <v>112</v>
      </c>
      <c r="C108" s="39" t="s">
        <v>53</v>
      </c>
      <c r="D108" s="51">
        <v>0</v>
      </c>
    </row>
    <row r="109" spans="1:4" ht="47.25">
      <c r="A109" s="26" t="s">
        <v>40</v>
      </c>
      <c r="B109" s="32" t="s">
        <v>112</v>
      </c>
      <c r="C109" s="45" t="s">
        <v>39</v>
      </c>
      <c r="D109" s="51">
        <v>0</v>
      </c>
    </row>
    <row r="110" spans="1:4" ht="15.75">
      <c r="A110" s="24"/>
      <c r="B110" s="37"/>
      <c r="C110" s="43"/>
      <c r="D110" s="54"/>
    </row>
    <row r="111" spans="1:4" ht="15.75">
      <c r="A111" s="27" t="s">
        <v>71</v>
      </c>
      <c r="B111" s="36"/>
      <c r="C111" s="25"/>
      <c r="D111" s="52">
        <f>SUM(D13+D76)</f>
        <v>51266.5</v>
      </c>
    </row>
    <row r="114" ht="12.75">
      <c r="C114" s="1" t="s">
        <v>116</v>
      </c>
    </row>
  </sheetData>
  <sheetProtection/>
  <mergeCells count="8">
    <mergeCell ref="A8:A9"/>
    <mergeCell ref="B8:B9"/>
    <mergeCell ref="A7:D7"/>
    <mergeCell ref="C8:C9"/>
    <mergeCell ref="D8:D9"/>
    <mergeCell ref="B1:D1"/>
    <mergeCell ref="B2:D2"/>
    <mergeCell ref="B3:D3"/>
  </mergeCells>
  <printOptions/>
  <pageMargins left="0.984251968503937" right="0.1968503937007874" top="0.984251968503937" bottom="0.15748031496062992" header="0.5118110236220472" footer="0.15748031496062992"/>
  <pageSetup fitToHeight="0" fitToWidth="3" horizontalDpi="600" verticalDpi="600" orientation="portrait" paperSize="9" scale="4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спаочив</cp:lastModifiedBy>
  <cp:lastPrinted>2018-12-27T07:22:01Z</cp:lastPrinted>
  <dcterms:created xsi:type="dcterms:W3CDTF">2007-08-13T07:10:11Z</dcterms:created>
  <dcterms:modified xsi:type="dcterms:W3CDTF">2018-12-27T07:22:05Z</dcterms:modified>
  <cp:category/>
  <cp:version/>
  <cp:contentType/>
  <cp:contentStatus/>
</cp:coreProperties>
</file>